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hrke\Downloads\"/>
    </mc:Choice>
  </mc:AlternateContent>
  <xr:revisionPtr revIDLastSave="0" documentId="8_{89387294-E683-43F8-B65C-430E2D02155D}" xr6:coauthVersionLast="36" xr6:coauthVersionMax="36" xr10:uidLastSave="{00000000-0000-0000-0000-000000000000}"/>
  <bookViews>
    <workbookView xWindow="240" yWindow="105" windowWidth="11535" windowHeight="6750"/>
  </bookViews>
  <sheets>
    <sheet name="Tabelle1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6" i="1"/>
  <c r="C17" i="1"/>
  <c r="C18" i="1"/>
  <c r="C19" i="1"/>
</calcChain>
</file>

<file path=xl/sharedStrings.xml><?xml version="1.0" encoding="utf-8"?>
<sst xmlns="http://schemas.openxmlformats.org/spreadsheetml/2006/main" count="20" uniqueCount="18">
  <si>
    <t>Error Calculation for FSE</t>
  </si>
  <si>
    <t>Inherent errors</t>
  </si>
  <si>
    <t xml:space="preserve">specified error </t>
  </si>
  <si>
    <t>standard uncertainty</t>
  </si>
  <si>
    <t>Absolute error 120 MHz[dB]</t>
  </si>
  <si>
    <t>Frequency response[dB]</t>
  </si>
  <si>
    <t>Input attenuator[dB]</t>
  </si>
  <si>
    <t>If Gain[dB]</t>
  </si>
  <si>
    <t>Log linearity[dB]</t>
  </si>
  <si>
    <t>Bandwidth switching error [dB]</t>
  </si>
  <si>
    <t>Bandwidth error [%]</t>
  </si>
  <si>
    <t>combined variance</t>
  </si>
  <si>
    <t>combined standard uncertainty</t>
  </si>
  <si>
    <t>rss error[dB] (95 % confidence level)</t>
  </si>
  <si>
    <t>Error due to source mismatch</t>
  </si>
  <si>
    <t>VSWR of SA</t>
  </si>
  <si>
    <t>VSWR of DUT</t>
  </si>
  <si>
    <t>error including source mismatch (95%)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</si>
</sst>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b/>
      <sz val="10"/>
      <name val="Arial"/>
    </font>
    <font>
      <sz val="10"/>
      <name val="Arial"/>
    </font>
    <font>
      <b/>
      <sz val="12"/>
      <color indexed="42"/>
      <name val="Arial"/>
      <family val="2"/>
    </font>
    <font>
      <b/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41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1"/>
        <bgColor indexed="39"/>
      </patternFill>
    </fill>
    <fill>
      <patternFill patternType="solid">
        <fgColor indexed="39"/>
        <bgColor indexed="41"/>
      </patternFill>
    </fill>
    <fill>
      <patternFill patternType="solid">
        <fgColor indexed="3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9"/>
      </top>
      <bottom style="dashed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3" fillId="3" borderId="3" xfId="0" applyFont="1" applyFill="1" applyBorder="1"/>
    <xf numFmtId="0" fontId="0" fillId="3" borderId="4" xfId="0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0" fillId="4" borderId="6" xfId="0" applyFill="1" applyBorder="1" applyAlignment="1" applyProtection="1">
      <alignment horizontal="center"/>
      <protection locked="0"/>
    </xf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1" fillId="5" borderId="1" xfId="0" applyFont="1" applyFill="1" applyBorder="1"/>
    <xf numFmtId="0" fontId="0" fillId="5" borderId="0" xfId="0" applyFill="1" applyBorder="1"/>
    <xf numFmtId="0" fontId="0" fillId="5" borderId="1" xfId="0" applyFill="1" applyBorder="1"/>
    <xf numFmtId="0" fontId="0" fillId="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5" borderId="2" xfId="0" applyFont="1" applyFill="1" applyBorder="1"/>
    <xf numFmtId="0" fontId="1" fillId="5" borderId="5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2" fillId="5" borderId="1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left" wrapText="1"/>
    </xf>
    <xf numFmtId="2" fontId="0" fillId="0" borderId="0" xfId="0" applyNumberFormat="1" applyAlignment="1">
      <alignment horizontal="center"/>
    </xf>
    <xf numFmtId="2" fontId="4" fillId="7" borderId="10" xfId="0" applyNumberFormat="1" applyFont="1" applyFill="1" applyBorder="1" applyAlignment="1" applyProtection="1">
      <alignment horizontal="center"/>
      <protection hidden="1"/>
    </xf>
    <xf numFmtId="2" fontId="4" fillId="7" borderId="11" xfId="0" applyNumberFormat="1" applyFont="1" applyFill="1" applyBorder="1" applyAlignment="1" applyProtection="1">
      <alignment horizontal="center"/>
      <protection hidden="1"/>
    </xf>
    <xf numFmtId="2" fontId="2" fillId="2" borderId="10" xfId="0" applyNumberFormat="1" applyFont="1" applyFill="1" applyBorder="1" applyAlignment="1" applyProtection="1">
      <alignment horizontal="center"/>
      <protection hidden="1"/>
    </xf>
    <xf numFmtId="2" fontId="4" fillId="8" borderId="11" xfId="0" applyNumberFormat="1" applyFont="1" applyFill="1" applyBorder="1" applyAlignment="1" applyProtection="1">
      <alignment horizontal="center"/>
      <protection hidden="1"/>
    </xf>
    <xf numFmtId="0" fontId="0" fillId="5" borderId="12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0" fillId="7" borderId="10" xfId="0" applyFill="1" applyBorder="1" applyAlignment="1" applyProtection="1">
      <alignment horizontal="center"/>
      <protection hidden="1"/>
    </xf>
    <xf numFmtId="2" fontId="4" fillId="9" borderId="11" xfId="0" applyNumberFormat="1" applyFont="1" applyFill="1" applyBorder="1" applyAlignment="1" applyProtection="1">
      <alignment horizontal="center"/>
      <protection hidden="1"/>
    </xf>
    <xf numFmtId="9" fontId="0" fillId="2" borderId="0" xfId="0" applyNumberFormat="1" applyFill="1" applyBorder="1"/>
    <xf numFmtId="2" fontId="0" fillId="4" borderId="5" xfId="1" applyNumberFormat="1" applyFont="1" applyFill="1" applyBorder="1" applyAlignment="1" applyProtection="1">
      <alignment horizont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12" sqref="C12"/>
    </sheetView>
  </sheetViews>
  <sheetFormatPr baseColWidth="10" defaultRowHeight="12.75"/>
  <cols>
    <col min="1" max="1" width="28.140625" customWidth="1"/>
  </cols>
  <sheetData>
    <row r="1" spans="1:6" ht="16.5" thickBot="1">
      <c r="A1" s="11" t="s">
        <v>0</v>
      </c>
      <c r="B1" s="12"/>
      <c r="C1" s="12"/>
    </row>
    <row r="2" spans="1:6" ht="26.25" thickBot="1">
      <c r="A2" s="32" t="s">
        <v>1</v>
      </c>
      <c r="B2" s="30" t="s">
        <v>2</v>
      </c>
      <c r="C2" s="31" t="s">
        <v>3</v>
      </c>
      <c r="D2" s="4"/>
      <c r="E2" s="4"/>
    </row>
    <row r="3" spans="1:6" ht="15" customHeight="1">
      <c r="A3" s="9" t="s">
        <v>4</v>
      </c>
      <c r="B3" s="28">
        <v>0.3</v>
      </c>
      <c r="C3" s="34">
        <f t="shared" ref="C3:C8" si="0">B3/3^0.5</f>
        <v>0.17320508075688773</v>
      </c>
      <c r="D3" s="4"/>
      <c r="E3" s="33"/>
      <c r="F3" s="5"/>
    </row>
    <row r="4" spans="1:6" ht="15" customHeight="1">
      <c r="A4" s="9" t="s">
        <v>5</v>
      </c>
      <c r="B4" s="15">
        <v>0.5</v>
      </c>
      <c r="C4" s="34">
        <f t="shared" si="0"/>
        <v>0.28867513459481292</v>
      </c>
      <c r="D4" s="4"/>
      <c r="E4" s="5"/>
      <c r="F4" s="5"/>
    </row>
    <row r="5" spans="1:6" ht="15" customHeight="1">
      <c r="A5" s="9" t="s">
        <v>6</v>
      </c>
      <c r="B5" s="15">
        <v>0.3</v>
      </c>
      <c r="C5" s="34">
        <f t="shared" si="0"/>
        <v>0.17320508075688773</v>
      </c>
      <c r="D5" s="4"/>
      <c r="E5" s="5"/>
      <c r="F5" s="5"/>
    </row>
    <row r="6" spans="1:6" ht="15" customHeight="1">
      <c r="A6" s="9" t="s">
        <v>7</v>
      </c>
      <c r="B6" s="15">
        <v>0.2</v>
      </c>
      <c r="C6" s="34">
        <f t="shared" si="0"/>
        <v>0.11547005383792516</v>
      </c>
      <c r="D6" s="4"/>
      <c r="E6" s="5"/>
      <c r="F6" s="5"/>
    </row>
    <row r="7" spans="1:6" ht="15" customHeight="1">
      <c r="A7" s="9" t="s">
        <v>8</v>
      </c>
      <c r="B7" s="15">
        <v>0.3</v>
      </c>
      <c r="C7" s="34">
        <f t="shared" si="0"/>
        <v>0.17320508075688773</v>
      </c>
      <c r="D7" s="4"/>
      <c r="E7" s="5"/>
      <c r="F7" s="5"/>
    </row>
    <row r="8" spans="1:6" ht="15" customHeight="1">
      <c r="A8" s="9" t="s">
        <v>9</v>
      </c>
      <c r="B8" s="15">
        <v>0.3</v>
      </c>
      <c r="C8" s="34">
        <f t="shared" si="0"/>
        <v>0.17320508075688773</v>
      </c>
      <c r="D8" s="4"/>
      <c r="E8" s="5"/>
      <c r="F8" s="5"/>
    </row>
    <row r="9" spans="1:6" ht="15" customHeight="1" thickBot="1">
      <c r="A9" s="10" t="s">
        <v>10</v>
      </c>
      <c r="B9" s="43">
        <v>10</v>
      </c>
      <c r="C9" s="35">
        <f>-10*LOG(1-B9/100)/3^0.5</f>
        <v>0.2641809949264754</v>
      </c>
      <c r="D9" s="7"/>
      <c r="E9" s="5"/>
      <c r="F9" s="5"/>
    </row>
    <row r="10" spans="1:6" ht="15" customHeight="1">
      <c r="A10" s="9" t="s">
        <v>11</v>
      </c>
      <c r="B10" s="42"/>
      <c r="C10" s="36">
        <f>(C3^2+C4^2+C5^2+C6^2+C7^2+C8^2+C9^2)</f>
        <v>0.28645826474700914</v>
      </c>
      <c r="D10" s="4"/>
      <c r="E10" s="5"/>
      <c r="F10" s="5"/>
    </row>
    <row r="11" spans="1:6" ht="15" customHeight="1">
      <c r="A11" s="9" t="s">
        <v>12</v>
      </c>
      <c r="B11" s="8"/>
      <c r="C11" s="36">
        <f>C10^0.5</f>
        <v>0.53521796003778599</v>
      </c>
      <c r="D11" s="4"/>
      <c r="E11" s="5"/>
      <c r="F11" s="5"/>
    </row>
    <row r="12" spans="1:6" ht="15" customHeight="1" thickBot="1">
      <c r="A12" s="13" t="s">
        <v>13</v>
      </c>
      <c r="B12" s="14"/>
      <c r="C12" s="37">
        <f>C11*1.96</f>
        <v>1.0490272016740605</v>
      </c>
      <c r="D12" s="6"/>
      <c r="E12" s="6"/>
      <c r="F12" s="6"/>
    </row>
    <row r="13" spans="1:6" ht="15" customHeight="1">
      <c r="A13" s="19"/>
      <c r="B13" s="20"/>
      <c r="C13" s="38"/>
    </row>
    <row r="14" spans="1:6" ht="15" customHeight="1">
      <c r="A14" s="21" t="s">
        <v>14</v>
      </c>
      <c r="B14" s="22"/>
      <c r="C14" s="39"/>
    </row>
    <row r="15" spans="1:6" ht="15" customHeight="1">
      <c r="A15" s="23" t="s">
        <v>15</v>
      </c>
      <c r="B15" s="24">
        <v>1.2</v>
      </c>
      <c r="C15" s="40"/>
    </row>
    <row r="16" spans="1:6" ht="15" customHeight="1">
      <c r="A16" s="23" t="s">
        <v>16</v>
      </c>
      <c r="B16" s="24">
        <v>1.2</v>
      </c>
      <c r="C16" s="34">
        <f>20*LOG(1-(((B16-1)/(B16+1))*((B15-1)/(B15+1))))/(2^0.5)</f>
        <v>-5.0970014214506705E-2</v>
      </c>
    </row>
    <row r="17" spans="1:8" ht="15" customHeight="1">
      <c r="A17" s="29" t="s">
        <v>11</v>
      </c>
      <c r="B17" s="25"/>
      <c r="C17" s="36">
        <f>C10+C16^2</f>
        <v>0.28905620709603613</v>
      </c>
      <c r="E17" s="2"/>
    </row>
    <row r="18" spans="1:8" ht="15" customHeight="1">
      <c r="A18" s="29" t="s">
        <v>12</v>
      </c>
      <c r="B18" s="25"/>
      <c r="C18" s="36">
        <f>C17^0.5</f>
        <v>0.5376394768764996</v>
      </c>
      <c r="E18" s="2"/>
    </row>
    <row r="19" spans="1:8" ht="15" customHeight="1" thickBot="1">
      <c r="A19" s="26" t="s">
        <v>17</v>
      </c>
      <c r="B19" s="27"/>
      <c r="C19" s="41">
        <f>C18*1.96</f>
        <v>1.0537733746779392</v>
      </c>
    </row>
    <row r="20" spans="1:8" ht="15" customHeight="1">
      <c r="B20" s="4"/>
    </row>
    <row r="21" spans="1:8" ht="15" customHeight="1">
      <c r="A21" s="3"/>
      <c r="B21" s="4"/>
      <c r="C21" s="4"/>
      <c r="D21" s="4"/>
    </row>
    <row r="22" spans="1:8" ht="15" customHeight="1">
      <c r="B22" s="4"/>
      <c r="C22" s="16"/>
      <c r="D22" s="16"/>
    </row>
    <row r="23" spans="1:8" ht="15" customHeight="1">
      <c r="B23" s="4"/>
      <c r="C23" s="16"/>
      <c r="D23" s="16"/>
    </row>
    <row r="24" spans="1:8" ht="15" customHeight="1">
      <c r="B24" s="4"/>
      <c r="C24" s="16"/>
      <c r="D24" s="16"/>
    </row>
    <row r="25" spans="1:8" ht="15" customHeight="1">
      <c r="A25" s="3"/>
      <c r="B25" s="18"/>
      <c r="C25" s="17"/>
      <c r="D25" s="17"/>
    </row>
    <row r="26" spans="1:8" ht="15" customHeight="1">
      <c r="E26" s="1"/>
      <c r="H26" s="1"/>
    </row>
    <row r="27" spans="1:8" ht="15" customHeight="1"/>
    <row r="28" spans="1:8" ht="15" customHeight="1"/>
    <row r="29" spans="1:8" ht="15" customHeight="1"/>
    <row r="30" spans="1:8" ht="15" customHeight="1"/>
  </sheetData>
  <sheetProtection sheet="1" objects="1" scenarios="1"/>
  <printOptions gridLines="1" gridLinesSet="0"/>
  <pageMargins left="0.78740157499999996" right="0.78740157499999996" top="0.984251969" bottom="0.984251969" header="0.4921259845" footer="0.4921259845"/>
  <pageSetup orientation="portrait" horizontalDpi="300" verticalDpi="0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Fehlerberechnung FSE</dc:title>
  <dc:creator>Josef Wolf</dc:creator>
  <cp:lastModifiedBy>Gehrke Dirk 1SLSA</cp:lastModifiedBy>
  <dcterms:created xsi:type="dcterms:W3CDTF">2023-02-06T13:34:22Z</dcterms:created>
  <dcterms:modified xsi:type="dcterms:W3CDTF">2023-02-06T13:34:22Z</dcterms:modified>
</cp:coreProperties>
</file>